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/>
  <mc:AlternateContent xmlns:mc="http://schemas.openxmlformats.org/markup-compatibility/2006">
    <mc:Choice Requires="x15">
      <x15ac:absPath xmlns:x15ac="http://schemas.microsoft.com/office/spreadsheetml/2010/11/ac" url="X:\01 INFRA\22020 Tallinn – Paldiski 13,9-24,2 Harku – Keila lõigu eskiis ja 13,9- 16,0 Harku- Hüüru lõigu ep_09.05\"/>
    </mc:Choice>
  </mc:AlternateContent>
  <xr:revisionPtr revIDLastSave="0" documentId="13_ncr:1_{AF6B5CCD-F81E-447F-A66B-B6F742DA0D27}" xr6:coauthVersionLast="47" xr6:coauthVersionMax="47" xr10:uidLastSave="{00000000-0000-0000-0000-000000000000}"/>
  <bookViews>
    <workbookView xWindow="1152" yWindow="600" windowWidth="20640" windowHeight="16680" xr2:uid="{00000000-000D-0000-FFFF-FFFF00000000}"/>
  </bookViews>
  <sheets>
    <sheet name="Lisa 4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6" l="1"/>
  <c r="F27" i="6"/>
  <c r="F28" i="6"/>
  <c r="F29" i="6"/>
  <c r="F30" i="6"/>
  <c r="F2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5" i="6"/>
  <c r="F23" i="6"/>
  <c r="C32" i="6"/>
  <c r="H26" i="6" s="1"/>
  <c r="H14" i="6" l="1"/>
  <c r="H22" i="6"/>
  <c r="H23" i="6"/>
  <c r="H15" i="6"/>
  <c r="H16" i="6"/>
  <c r="H27" i="6"/>
  <c r="H21" i="6"/>
  <c r="H19" i="6"/>
  <c r="H18" i="6"/>
  <c r="H29" i="6"/>
  <c r="H17" i="6"/>
  <c r="H25" i="6"/>
  <c r="H13" i="6"/>
  <c r="H12" i="6"/>
  <c r="H20" i="6"/>
  <c r="H30" i="6"/>
  <c r="H28" i="6"/>
  <c r="H8" i="6" l="1"/>
  <c r="H5" i="6" l="1"/>
  <c r="H11" i="6"/>
  <c r="H6" i="6"/>
  <c r="H10" i="6"/>
  <c r="H9" i="6"/>
  <c r="H7" i="6"/>
  <c r="C33" i="6"/>
  <c r="C3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Maria Ossadtšaja</author>
  </authors>
  <commentList>
    <comment ref="G3" authorId="0" shapeId="0" xr:uid="{E5DE12A0-39CD-496A-A242-0EAFF914BDC4}">
      <text>
        <r>
          <rPr>
            <sz val="9"/>
            <color indexed="81"/>
            <rFont val="Segoe UI"/>
            <family val="2"/>
            <charset val="186"/>
          </rPr>
          <t xml:space="preserve">Protsent määratakse </t>
        </r>
        <r>
          <rPr>
            <sz val="9"/>
            <color indexed="81"/>
            <rFont val="Segoe UI"/>
            <charset val="1"/>
          </rPr>
          <t>enne hanget. Pakkujatel on võimalus esitada hanke käigus soovi korral oma küsimused ja ettepanekud protsentide muutmiseks.</t>
        </r>
      </text>
    </comment>
  </commentList>
</comments>
</file>

<file path=xl/sharedStrings.xml><?xml version="1.0" encoding="utf-8"?>
<sst xmlns="http://schemas.openxmlformats.org/spreadsheetml/2006/main" count="42" uniqueCount="42">
  <si>
    <t>Töö  ja Töö osade üleandmise ja maksegraafik</t>
  </si>
  <si>
    <t>Lisa 4 Projekteerimise töövõtulepingule</t>
  </si>
  <si>
    <t>Maksumus EUR</t>
  </si>
  <si>
    <t>Töö või Töö osa tähtaeg ülevaatamiseks esitamiseks  päevades alates lepingu sõlmimisest</t>
  </si>
  <si>
    <t>Töö või Töö osa  ülevaatamise aeg</t>
  </si>
  <si>
    <t>Töö või Töö osa üleandmise tähtaeg päevades alates Lepingu sõlmimisest</t>
  </si>
  <si>
    <t>Makse suurus % projekti kogumaksumusest</t>
  </si>
  <si>
    <t>Makse suurus EUR</t>
  </si>
  <si>
    <t>Töö osa: Keskkonnamõjude eelhinnang</t>
  </si>
  <si>
    <t>Projekti kogumaksumus:</t>
  </si>
  <si>
    <t>Käibemaks 20%</t>
  </si>
  <si>
    <t xml:space="preserve"> KOKKU:</t>
  </si>
  <si>
    <t>Tellija</t>
  </si>
  <si>
    <t>Töövõtja</t>
  </si>
  <si>
    <t>Veergu 5 kantakse aeg, mis kulub töö osa esitamiseks üle vaatamiseks, töö osa ülevaatamise aeg ning Töövõtja poolt töö osa korrigeerimiseks kuluv aeg</t>
  </si>
  <si>
    <t>Tellija eeldab, et peale ekspertiisi märkuste sisseviimist töövõtja poolt pole enam vaja projekti korrigeerida ning seetõttu pole ette nähtud täiendavat aega peale lõpliku projekti ülevaatamist paranduste tegemiseks</t>
  </si>
  <si>
    <t>Projekteerimise töö etappide kirjeldus Riigitee nr 8 Tallinn - Paldiski km 13,9-24,2 Harku-Keila lõigu eskiisprojekti ja km 13,9-16,0 Harku-Hüüru lõigu eelprojekti koostamine</t>
  </si>
  <si>
    <t>Töö osa: Piirangute,planeerimis- ja ehitustegevuse väljaselgitamine</t>
  </si>
  <si>
    <t>Töö osa: Liiklusuuringud, kergliiklusteede ja bussipeatuste vajaduse hindamine</t>
  </si>
  <si>
    <t>Töö osa: Olemasolevate katendite seisukorra hindamine</t>
  </si>
  <si>
    <t>Töö osa: Eskiisprojekt I etapp (km 13,9-24,2 Harku-Keila)</t>
  </si>
  <si>
    <t>Töö osa: Projekteerimistingimuste menetlus (teostatud)</t>
  </si>
  <si>
    <t>Töö osa: Rajatiste eskiisprojektid  (km 13,9-24,2 Harku-Keila)</t>
  </si>
  <si>
    <t>Töö osa: Eskiisprojekt II etapp (km 16,0-24,2 Hüüru Keila) (terviklahendus)</t>
  </si>
  <si>
    <t>Töö osa: Topo-geodeetilised uuringud eelprojekti mahus (55 ha)</t>
  </si>
  <si>
    <t>Töö osa: Arheoloogilise uuringu I etapp</t>
  </si>
  <si>
    <t>Töö osa: Geotehnilised uuringud eelprojekti mahus (35 tk)</t>
  </si>
  <si>
    <t>Töö osa: Rajatiste geotehnilised uuringud eelprojekti mahus(12 tk)</t>
  </si>
  <si>
    <t>Töö osa: Kasvupinnase määramine eelprojekti mahus (20 tk)</t>
  </si>
  <si>
    <t>Töö osa: Hüdroloogilised uuringud ja arvutused</t>
  </si>
  <si>
    <t>Töö osa: Ulukiuuring</t>
  </si>
  <si>
    <t>Töö osa: Mürauuring</t>
  </si>
  <si>
    <t>Töö osa: Katendi projekti aruanne</t>
  </si>
  <si>
    <t>Töö osa: Tallinn-Paldiski km 13,9-16,0 Harku-Hüüru lõigu eelprojekt</t>
  </si>
  <si>
    <t>Töö osa: Hüüru silla eelprojekt</t>
  </si>
  <si>
    <t>Töö osa: Hüüru liiklussõlme viadukti eelprojekt (km 15-16)</t>
  </si>
  <si>
    <t>Töö osa: Müratõkkeseinte eelprojekt</t>
  </si>
  <si>
    <t>Töö osa: Suurukukite eritasandilise ülepääsu eskiisprojekt</t>
  </si>
  <si>
    <t>Töö osa: Tasuvusarvutus- ja finantsanalüüsid ning tulemuslikkuse analüüs</t>
  </si>
  <si>
    <t>Töö osa: Krundijaotuskava</t>
  </si>
  <si>
    <t>Töö osa: Valmis projekt liiklusohutuse auditi ja ekspertiisi teostamiseks</t>
  </si>
  <si>
    <t>Töö osa:Tallinn-Paldiski km 13,9-16,0 Harku-Hüüru lõigu eelprojekt (tervikprojekt)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</si>
</sst>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&quot; päeva&quot;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b/>
      <sz val="1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</font>
    <font>
      <sz val="10"/>
      <name val="Calibri"/>
      <family val="2"/>
    </font>
    <font>
      <sz val="9"/>
      <color indexed="81"/>
      <name val="Segoe UI"/>
      <charset val="1"/>
    </font>
    <font>
      <sz val="9"/>
      <color indexed="81"/>
      <name val="Segoe UI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9" fontId="1" fillId="0" borderId="1" xfId="1" applyFont="1" applyBorder="1" applyAlignment="1">
      <alignment horizontal="center" vertical="center" wrapText="1"/>
    </xf>
    <xf numFmtId="14" fontId="3" fillId="0" borderId="0" xfId="0" applyNumberFormat="1" applyFont="1"/>
    <xf numFmtId="9" fontId="1" fillId="0" borderId="1" xfId="1" applyFont="1" applyFill="1" applyBorder="1" applyAlignment="1">
      <alignment horizontal="center" vertical="center" wrapText="1"/>
    </xf>
    <xf numFmtId="0" fontId="9" fillId="0" borderId="0" xfId="0" applyFont="1"/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 wrapText="1"/>
    </xf>
    <xf numFmtId="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wrapText="1"/>
    </xf>
    <xf numFmtId="164" fontId="1" fillId="0" borderId="3" xfId="0" applyNumberFormat="1" applyFont="1" applyBorder="1"/>
    <xf numFmtId="164" fontId="1" fillId="0" borderId="0" xfId="0" applyNumberFormat="1" applyFont="1"/>
    <xf numFmtId="0" fontId="3" fillId="0" borderId="0" xfId="0" applyFont="1" applyAlignment="1">
      <alignment horizontal="right" wrapText="1"/>
    </xf>
    <xf numFmtId="164" fontId="3" fillId="0" borderId="2" xfId="0" applyNumberFormat="1" applyFont="1" applyBorder="1"/>
    <xf numFmtId="164" fontId="3" fillId="0" borderId="0" xfId="0" applyNumberFormat="1" applyFont="1"/>
    <xf numFmtId="14" fontId="1" fillId="0" borderId="0" xfId="0" applyNumberFormat="1" applyFont="1"/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1" fillId="0" borderId="4" xfId="0" applyFont="1" applyBorder="1" applyAlignment="1">
      <alignment vertical="center" wrapText="1"/>
    </xf>
    <xf numFmtId="16" fontId="1" fillId="0" borderId="1" xfId="0" applyNumberFormat="1" applyFont="1" applyBorder="1" applyAlignment="1">
      <alignment horizontal="left"/>
    </xf>
    <xf numFmtId="0" fontId="1" fillId="0" borderId="5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9" fontId="1" fillId="0" borderId="4" xfId="2" applyNumberFormat="1" applyFont="1" applyBorder="1" applyAlignment="1">
      <alignment horizontal="center" wrapText="1"/>
    </xf>
    <xf numFmtId="9" fontId="1" fillId="0" borderId="4" xfId="2" applyNumberFormat="1" applyFont="1" applyBorder="1" applyAlignment="1">
      <alignment horizontal="center" vertical="center" wrapText="1"/>
    </xf>
    <xf numFmtId="9" fontId="1" fillId="0" borderId="4" xfId="2" applyNumberFormat="1" applyFont="1" applyFill="1" applyBorder="1" applyAlignment="1">
      <alignment horizontal="center" vertical="center" wrapText="1"/>
    </xf>
    <xf numFmtId="9" fontId="1" fillId="0" borderId="4" xfId="2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9" fontId="1" fillId="0" borderId="6" xfId="2" applyNumberFormat="1" applyFont="1" applyBorder="1" applyAlignment="1">
      <alignment horizontal="center" vertical="center" wrapText="1"/>
    </xf>
    <xf numFmtId="9" fontId="1" fillId="0" borderId="7" xfId="2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</cellXfs>
  <cellStyles count="3">
    <cellStyle name="Normaallaad 2" xfId="2" xr:uid="{CCD198E6-FD81-4657-996B-2BEFE5C7C94F}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3"/>
  <sheetViews>
    <sheetView tabSelected="1" zoomScale="110" zoomScaleNormal="110" workbookViewId="0">
      <selection activeCell="C12" sqref="C12"/>
    </sheetView>
  </sheetViews>
  <sheetFormatPr defaultColWidth="9.109375" defaultRowHeight="13.2" x14ac:dyDescent="0.25"/>
  <cols>
    <col min="1" max="1" width="3" style="2" bestFit="1" customWidth="1"/>
    <col min="2" max="2" width="67.88671875" style="2" customWidth="1"/>
    <col min="3" max="3" width="13.44140625" style="2" customWidth="1"/>
    <col min="4" max="4" width="16.88671875" style="2" customWidth="1"/>
    <col min="5" max="5" width="13.44140625" style="2" customWidth="1"/>
    <col min="6" max="6" width="15" style="2" customWidth="1"/>
    <col min="7" max="7" width="17.109375" style="2" customWidth="1"/>
    <col min="8" max="8" width="13.44140625" style="2" bestFit="1" customWidth="1"/>
    <col min="9" max="9" width="15.109375" style="2" customWidth="1"/>
    <col min="10" max="10" width="10.5546875" style="2" bestFit="1" customWidth="1"/>
    <col min="11" max="12" width="9.109375" style="2"/>
    <col min="13" max="13" width="8.44140625" style="2" bestFit="1" customWidth="1"/>
    <col min="14" max="16384" width="9.109375" style="2"/>
  </cols>
  <sheetData>
    <row r="1" spans="1:13" ht="32.25" customHeight="1" x14ac:dyDescent="0.25">
      <c r="A1" s="5"/>
      <c r="B1" s="6" t="s">
        <v>0</v>
      </c>
      <c r="C1" s="3"/>
      <c r="D1" s="3"/>
      <c r="E1" s="3"/>
      <c r="F1" s="46" t="s">
        <v>1</v>
      </c>
      <c r="G1" s="46"/>
      <c r="H1" s="46"/>
      <c r="I1" s="13"/>
      <c r="J1" s="5"/>
      <c r="K1" s="5"/>
      <c r="L1" s="5"/>
      <c r="M1" s="5"/>
    </row>
    <row r="2" spans="1:13" s="1" customFormat="1" x14ac:dyDescent="0.25">
      <c r="F2" s="15"/>
      <c r="I2" s="15"/>
    </row>
    <row r="3" spans="1:13" ht="79.2" x14ac:dyDescent="0.25">
      <c r="A3" s="21"/>
      <c r="B3" s="22" t="s">
        <v>16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1" t="s">
        <v>7</v>
      </c>
      <c r="I3" s="5"/>
      <c r="J3" s="5"/>
      <c r="K3" s="5"/>
      <c r="L3" s="5"/>
      <c r="M3" s="5"/>
    </row>
    <row r="4" spans="1:13" x14ac:dyDescent="0.25">
      <c r="A4" s="12"/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1">
        <v>8</v>
      </c>
      <c r="I4" s="5"/>
      <c r="J4" s="5"/>
      <c r="K4" s="5"/>
      <c r="L4" s="5"/>
      <c r="M4" s="5"/>
    </row>
    <row r="5" spans="1:13" ht="13.8" x14ac:dyDescent="0.3">
      <c r="A5" s="12">
        <v>1</v>
      </c>
      <c r="B5" s="34" t="s">
        <v>17</v>
      </c>
      <c r="C5" s="19">
        <v>1600</v>
      </c>
      <c r="D5" s="41">
        <v>60</v>
      </c>
      <c r="E5" s="41">
        <v>15</v>
      </c>
      <c r="F5" s="41">
        <f t="shared" ref="F5:F22" si="0">D5+20+E5</f>
        <v>95</v>
      </c>
      <c r="G5" s="14">
        <v>0.02</v>
      </c>
      <c r="H5" s="23">
        <f t="shared" ref="H5:H11" si="1">G5*$C$32</f>
        <v>6768</v>
      </c>
      <c r="I5" s="5"/>
      <c r="J5" s="33"/>
      <c r="K5" s="5"/>
      <c r="L5" s="5"/>
      <c r="M5" s="17"/>
    </row>
    <row r="6" spans="1:13" x14ac:dyDescent="0.25">
      <c r="A6" s="12">
        <v>2</v>
      </c>
      <c r="B6" s="34" t="s">
        <v>18</v>
      </c>
      <c r="C6" s="19">
        <v>6000</v>
      </c>
      <c r="D6" s="41">
        <v>90</v>
      </c>
      <c r="E6" s="41">
        <v>15</v>
      </c>
      <c r="F6" s="41">
        <f t="shared" si="0"/>
        <v>125</v>
      </c>
      <c r="G6" s="14">
        <v>0.02</v>
      </c>
      <c r="H6" s="23">
        <f t="shared" si="1"/>
        <v>6768</v>
      </c>
      <c r="I6" s="5"/>
      <c r="J6" s="33"/>
      <c r="K6" s="5"/>
      <c r="L6" s="5"/>
      <c r="M6" s="5"/>
    </row>
    <row r="7" spans="1:13" x14ac:dyDescent="0.25">
      <c r="A7" s="12">
        <v>3</v>
      </c>
      <c r="B7" s="35" t="s">
        <v>19</v>
      </c>
      <c r="C7" s="19">
        <v>1200</v>
      </c>
      <c r="D7" s="41">
        <v>90</v>
      </c>
      <c r="E7" s="41">
        <v>15</v>
      </c>
      <c r="F7" s="41">
        <f t="shared" si="0"/>
        <v>125</v>
      </c>
      <c r="G7" s="16">
        <v>0.01</v>
      </c>
      <c r="H7" s="23">
        <f t="shared" si="1"/>
        <v>3384</v>
      </c>
      <c r="I7" s="5"/>
      <c r="J7" s="33"/>
      <c r="K7" s="5"/>
      <c r="L7" s="5"/>
      <c r="M7" s="5"/>
    </row>
    <row r="8" spans="1:13" x14ac:dyDescent="0.25">
      <c r="A8" s="12">
        <v>4</v>
      </c>
      <c r="B8" s="36" t="s">
        <v>20</v>
      </c>
      <c r="C8" s="19">
        <v>44000</v>
      </c>
      <c r="D8" s="41">
        <v>270</v>
      </c>
      <c r="E8" s="41">
        <v>15</v>
      </c>
      <c r="F8" s="41">
        <f t="shared" si="0"/>
        <v>305</v>
      </c>
      <c r="G8" s="16">
        <v>0.16</v>
      </c>
      <c r="H8" s="23">
        <f t="shared" si="1"/>
        <v>54144</v>
      </c>
      <c r="I8" s="5"/>
      <c r="J8" s="33"/>
      <c r="K8" s="5"/>
      <c r="L8" s="5"/>
      <c r="M8" s="5"/>
    </row>
    <row r="9" spans="1:13" s="5" customFormat="1" x14ac:dyDescent="0.25">
      <c r="A9" s="12">
        <v>5</v>
      </c>
      <c r="B9" s="36" t="s">
        <v>21</v>
      </c>
      <c r="C9" s="19">
        <v>6800</v>
      </c>
      <c r="D9" s="41">
        <v>360</v>
      </c>
      <c r="E9" s="41">
        <v>15</v>
      </c>
      <c r="F9" s="41">
        <f t="shared" si="0"/>
        <v>395</v>
      </c>
      <c r="G9" s="14">
        <v>0.02</v>
      </c>
      <c r="H9" s="23">
        <f t="shared" si="1"/>
        <v>6768</v>
      </c>
      <c r="J9" s="33"/>
    </row>
    <row r="10" spans="1:13" x14ac:dyDescent="0.25">
      <c r="A10" s="12">
        <v>6</v>
      </c>
      <c r="B10" s="36" t="s">
        <v>22</v>
      </c>
      <c r="C10" s="19">
        <v>12100</v>
      </c>
      <c r="D10" s="41">
        <v>270</v>
      </c>
      <c r="E10" s="41">
        <v>20</v>
      </c>
      <c r="F10" s="41">
        <f t="shared" si="0"/>
        <v>310</v>
      </c>
      <c r="G10" s="16">
        <v>0.05</v>
      </c>
      <c r="H10" s="23">
        <f t="shared" si="1"/>
        <v>16920</v>
      </c>
      <c r="I10" s="5"/>
      <c r="J10" s="33"/>
      <c r="K10" s="5"/>
      <c r="L10" s="5"/>
      <c r="M10" s="5"/>
    </row>
    <row r="11" spans="1:13" x14ac:dyDescent="0.25">
      <c r="A11" s="12">
        <v>7</v>
      </c>
      <c r="B11" s="37" t="s">
        <v>23</v>
      </c>
      <c r="C11" s="19">
        <v>17500</v>
      </c>
      <c r="D11" s="41">
        <v>450</v>
      </c>
      <c r="E11" s="41">
        <v>20</v>
      </c>
      <c r="F11" s="41">
        <f t="shared" si="0"/>
        <v>490</v>
      </c>
      <c r="G11" s="16">
        <v>0.02</v>
      </c>
      <c r="H11" s="23">
        <f t="shared" si="1"/>
        <v>6768</v>
      </c>
      <c r="I11" s="5"/>
      <c r="J11" s="33"/>
      <c r="K11" s="5"/>
      <c r="L11" s="5"/>
      <c r="M11" s="5"/>
    </row>
    <row r="12" spans="1:13" x14ac:dyDescent="0.25">
      <c r="A12" s="12">
        <v>8</v>
      </c>
      <c r="B12" s="34" t="s">
        <v>24</v>
      </c>
      <c r="C12" s="19">
        <v>17300</v>
      </c>
      <c r="D12" s="41">
        <v>420</v>
      </c>
      <c r="E12" s="41">
        <v>15</v>
      </c>
      <c r="F12" s="41">
        <f t="shared" si="0"/>
        <v>455</v>
      </c>
      <c r="G12" s="16">
        <v>0.1</v>
      </c>
      <c r="H12" s="23">
        <f t="shared" ref="H12:H30" si="2">G12*$C$32</f>
        <v>33840</v>
      </c>
      <c r="I12" s="5"/>
      <c r="J12" s="33"/>
      <c r="K12" s="5"/>
      <c r="L12" s="5"/>
      <c r="M12" s="5"/>
    </row>
    <row r="13" spans="1:13" x14ac:dyDescent="0.25">
      <c r="A13" s="12">
        <v>9</v>
      </c>
      <c r="B13" s="34" t="s">
        <v>25</v>
      </c>
      <c r="C13" s="19">
        <v>2100</v>
      </c>
      <c r="D13" s="41">
        <v>420</v>
      </c>
      <c r="E13" s="41">
        <v>15</v>
      </c>
      <c r="F13" s="41">
        <f t="shared" si="0"/>
        <v>455</v>
      </c>
      <c r="G13" s="16">
        <v>0.02</v>
      </c>
      <c r="H13" s="23">
        <f t="shared" si="2"/>
        <v>6768</v>
      </c>
      <c r="I13" s="5"/>
      <c r="J13" s="33"/>
      <c r="K13" s="5"/>
      <c r="L13" s="5"/>
      <c r="M13" s="5"/>
    </row>
    <row r="14" spans="1:13" x14ac:dyDescent="0.25">
      <c r="A14" s="12">
        <v>10</v>
      </c>
      <c r="B14" s="36" t="s">
        <v>26</v>
      </c>
      <c r="C14" s="19">
        <v>12000</v>
      </c>
      <c r="D14" s="41">
        <v>480</v>
      </c>
      <c r="E14" s="41">
        <v>15</v>
      </c>
      <c r="F14" s="41">
        <f t="shared" si="0"/>
        <v>515</v>
      </c>
      <c r="G14" s="16">
        <v>0.02</v>
      </c>
      <c r="H14" s="23">
        <f t="shared" si="2"/>
        <v>6768</v>
      </c>
      <c r="I14" s="5"/>
      <c r="J14" s="33"/>
      <c r="K14" s="5"/>
      <c r="L14" s="5"/>
      <c r="M14" s="5"/>
    </row>
    <row r="15" spans="1:13" x14ac:dyDescent="0.25">
      <c r="A15" s="12">
        <v>11</v>
      </c>
      <c r="B15" s="34" t="s">
        <v>27</v>
      </c>
      <c r="C15" s="19">
        <v>11500</v>
      </c>
      <c r="D15" s="41">
        <v>480</v>
      </c>
      <c r="E15" s="41">
        <v>15</v>
      </c>
      <c r="F15" s="41">
        <f t="shared" si="0"/>
        <v>515</v>
      </c>
      <c r="G15" s="16">
        <v>0.02</v>
      </c>
      <c r="H15" s="23">
        <f t="shared" si="2"/>
        <v>6768</v>
      </c>
      <c r="I15" s="5"/>
      <c r="J15" s="33"/>
      <c r="K15" s="5"/>
      <c r="L15" s="5"/>
      <c r="M15" s="5"/>
    </row>
    <row r="16" spans="1:13" x14ac:dyDescent="0.25">
      <c r="A16" s="12">
        <v>12</v>
      </c>
      <c r="B16" s="38" t="s">
        <v>28</v>
      </c>
      <c r="C16" s="19">
        <v>850</v>
      </c>
      <c r="D16" s="41">
        <v>480</v>
      </c>
      <c r="E16" s="41">
        <v>15</v>
      </c>
      <c r="F16" s="41">
        <f t="shared" si="0"/>
        <v>515</v>
      </c>
      <c r="G16" s="16">
        <v>0.02</v>
      </c>
      <c r="H16" s="23">
        <f t="shared" si="2"/>
        <v>6768</v>
      </c>
      <c r="I16" s="5"/>
      <c r="J16" s="33"/>
      <c r="K16" s="5"/>
      <c r="L16" s="5"/>
      <c r="M16" s="5"/>
    </row>
    <row r="17" spans="1:13" x14ac:dyDescent="0.25">
      <c r="A17" s="12">
        <v>13</v>
      </c>
      <c r="B17" s="39" t="s">
        <v>29</v>
      </c>
      <c r="C17" s="19">
        <v>3800</v>
      </c>
      <c r="D17" s="41">
        <v>480</v>
      </c>
      <c r="E17" s="41">
        <v>15</v>
      </c>
      <c r="F17" s="41">
        <f t="shared" si="0"/>
        <v>515</v>
      </c>
      <c r="G17" s="16">
        <v>0.02</v>
      </c>
      <c r="H17" s="23">
        <f t="shared" si="2"/>
        <v>6768</v>
      </c>
      <c r="I17" s="5"/>
      <c r="J17" s="33"/>
      <c r="K17" s="5"/>
      <c r="L17" s="5"/>
      <c r="M17" s="5"/>
    </row>
    <row r="18" spans="1:13" x14ac:dyDescent="0.25">
      <c r="A18" s="12">
        <v>14</v>
      </c>
      <c r="B18" s="38" t="s">
        <v>30</v>
      </c>
      <c r="C18" s="19">
        <v>8000</v>
      </c>
      <c r="D18" s="41">
        <v>360</v>
      </c>
      <c r="E18" s="41">
        <v>15</v>
      </c>
      <c r="F18" s="41">
        <f t="shared" si="0"/>
        <v>395</v>
      </c>
      <c r="G18" s="16">
        <v>0.03</v>
      </c>
      <c r="H18" s="23">
        <f t="shared" si="2"/>
        <v>10152</v>
      </c>
      <c r="I18" s="5"/>
      <c r="J18" s="33"/>
      <c r="K18" s="5"/>
      <c r="L18" s="5"/>
      <c r="M18" s="5"/>
    </row>
    <row r="19" spans="1:13" x14ac:dyDescent="0.25">
      <c r="A19" s="12">
        <v>15</v>
      </c>
      <c r="B19" s="38" t="s">
        <v>31</v>
      </c>
      <c r="C19" s="19">
        <v>3500</v>
      </c>
      <c r="D19" s="41">
        <v>540</v>
      </c>
      <c r="E19" s="41">
        <v>15</v>
      </c>
      <c r="F19" s="41">
        <f t="shared" si="0"/>
        <v>575</v>
      </c>
      <c r="G19" s="16">
        <v>0.02</v>
      </c>
      <c r="H19" s="23">
        <f t="shared" si="2"/>
        <v>6768</v>
      </c>
      <c r="I19" s="5"/>
      <c r="J19" s="33"/>
      <c r="K19" s="5"/>
      <c r="L19" s="5"/>
      <c r="M19" s="5"/>
    </row>
    <row r="20" spans="1:13" x14ac:dyDescent="0.25">
      <c r="A20" s="12">
        <v>16</v>
      </c>
      <c r="B20" s="34" t="s">
        <v>8</v>
      </c>
      <c r="C20" s="19">
        <v>1900</v>
      </c>
      <c r="D20" s="41">
        <v>540</v>
      </c>
      <c r="E20" s="41">
        <v>15</v>
      </c>
      <c r="F20" s="41">
        <f t="shared" si="0"/>
        <v>575</v>
      </c>
      <c r="G20" s="16">
        <v>0.03</v>
      </c>
      <c r="H20" s="23">
        <f t="shared" si="2"/>
        <v>10152</v>
      </c>
      <c r="I20" s="5"/>
      <c r="J20" s="33"/>
      <c r="K20" s="5"/>
      <c r="L20" s="5"/>
      <c r="M20" s="5"/>
    </row>
    <row r="21" spans="1:13" x14ac:dyDescent="0.25">
      <c r="A21" s="12">
        <v>17</v>
      </c>
      <c r="B21" s="36" t="s">
        <v>32</v>
      </c>
      <c r="C21" s="19">
        <v>2800</v>
      </c>
      <c r="D21" s="41">
        <v>510</v>
      </c>
      <c r="E21" s="41">
        <v>20</v>
      </c>
      <c r="F21" s="41">
        <f t="shared" si="0"/>
        <v>550</v>
      </c>
      <c r="G21" s="43">
        <v>0.02</v>
      </c>
      <c r="H21" s="23">
        <f t="shared" si="2"/>
        <v>6768</v>
      </c>
      <c r="I21" s="5"/>
      <c r="J21" s="33"/>
      <c r="K21" s="5"/>
      <c r="L21" s="5"/>
      <c r="M21" s="5"/>
    </row>
    <row r="22" spans="1:13" x14ac:dyDescent="0.25">
      <c r="A22" s="12">
        <v>18</v>
      </c>
      <c r="B22" s="38" t="s">
        <v>33</v>
      </c>
      <c r="C22" s="19">
        <v>115400</v>
      </c>
      <c r="D22" s="41">
        <v>660</v>
      </c>
      <c r="E22" s="41">
        <v>30</v>
      </c>
      <c r="F22" s="41">
        <f t="shared" si="0"/>
        <v>710</v>
      </c>
      <c r="G22" s="42">
        <v>0.1</v>
      </c>
      <c r="H22" s="23">
        <f>G22*$C$32</f>
        <v>33840</v>
      </c>
      <c r="I22" s="5"/>
      <c r="J22" s="33"/>
      <c r="K22" s="5"/>
      <c r="L22" s="5"/>
      <c r="M22" s="5"/>
    </row>
    <row r="23" spans="1:13" x14ac:dyDescent="0.25">
      <c r="A23" s="12">
        <v>19</v>
      </c>
      <c r="B23" s="38" t="s">
        <v>34</v>
      </c>
      <c r="C23" s="19">
        <v>21450</v>
      </c>
      <c r="D23" s="49">
        <v>660</v>
      </c>
      <c r="E23" s="51">
        <v>30</v>
      </c>
      <c r="F23" s="51">
        <f>E23+D23</f>
        <v>690</v>
      </c>
      <c r="G23" s="47">
        <v>0.12</v>
      </c>
      <c r="H23" s="53">
        <f>G23*$C$32</f>
        <v>40608</v>
      </c>
      <c r="I23" s="5"/>
      <c r="J23" s="33"/>
      <c r="K23" s="5"/>
      <c r="L23" s="5"/>
      <c r="M23" s="5"/>
    </row>
    <row r="24" spans="1:13" x14ac:dyDescent="0.25">
      <c r="A24" s="12">
        <v>20</v>
      </c>
      <c r="B24" s="38" t="s">
        <v>35</v>
      </c>
      <c r="C24" s="19">
        <v>11800</v>
      </c>
      <c r="D24" s="50"/>
      <c r="E24" s="52"/>
      <c r="F24" s="52"/>
      <c r="G24" s="48"/>
      <c r="H24" s="54"/>
      <c r="I24" s="5"/>
      <c r="J24" s="33"/>
      <c r="K24" s="5"/>
      <c r="L24" s="5"/>
      <c r="M24" s="5"/>
    </row>
    <row r="25" spans="1:13" x14ac:dyDescent="0.25">
      <c r="A25" s="12">
        <v>21</v>
      </c>
      <c r="B25" s="38" t="s">
        <v>36</v>
      </c>
      <c r="C25" s="19">
        <v>2300</v>
      </c>
      <c r="D25" s="41">
        <v>660</v>
      </c>
      <c r="E25" s="41">
        <v>15</v>
      </c>
      <c r="F25" s="41">
        <f t="shared" ref="F25:F30" si="3">D25+20+E25</f>
        <v>695</v>
      </c>
      <c r="G25" s="45">
        <v>0.02</v>
      </c>
      <c r="H25" s="23">
        <f t="shared" si="2"/>
        <v>6768</v>
      </c>
      <c r="I25" s="5"/>
      <c r="J25" s="33"/>
      <c r="K25" s="5"/>
      <c r="L25" s="5"/>
      <c r="M25" s="5"/>
    </row>
    <row r="26" spans="1:13" x14ac:dyDescent="0.25">
      <c r="A26" s="12">
        <v>22</v>
      </c>
      <c r="B26" s="38" t="s">
        <v>37</v>
      </c>
      <c r="C26" s="19">
        <v>4200</v>
      </c>
      <c r="D26" s="41">
        <v>660</v>
      </c>
      <c r="E26" s="41">
        <v>15</v>
      </c>
      <c r="F26" s="41">
        <f t="shared" si="3"/>
        <v>695</v>
      </c>
      <c r="G26" s="45">
        <v>0.05</v>
      </c>
      <c r="H26" s="23">
        <f t="shared" si="2"/>
        <v>16920</v>
      </c>
      <c r="I26" s="5"/>
      <c r="J26" s="33"/>
      <c r="K26" s="5"/>
      <c r="L26" s="5"/>
      <c r="M26" s="5"/>
    </row>
    <row r="27" spans="1:13" x14ac:dyDescent="0.25">
      <c r="A27" s="12">
        <v>23</v>
      </c>
      <c r="B27" s="40" t="s">
        <v>38</v>
      </c>
      <c r="C27" s="19">
        <v>4200</v>
      </c>
      <c r="D27" s="41">
        <v>690</v>
      </c>
      <c r="E27" s="41">
        <v>15</v>
      </c>
      <c r="F27" s="41">
        <f t="shared" si="3"/>
        <v>725</v>
      </c>
      <c r="G27" s="43">
        <v>0.02</v>
      </c>
      <c r="H27" s="23">
        <f t="shared" si="2"/>
        <v>6768</v>
      </c>
      <c r="I27" s="5"/>
      <c r="J27" s="33"/>
      <c r="K27" s="5"/>
      <c r="L27" s="5"/>
      <c r="M27" s="5"/>
    </row>
    <row r="28" spans="1:13" x14ac:dyDescent="0.25">
      <c r="A28" s="12">
        <v>24</v>
      </c>
      <c r="B28" s="38" t="s">
        <v>39</v>
      </c>
      <c r="C28" s="19">
        <v>5300</v>
      </c>
      <c r="D28" s="41">
        <v>660</v>
      </c>
      <c r="E28" s="41">
        <v>15</v>
      </c>
      <c r="F28" s="41">
        <f t="shared" si="3"/>
        <v>695</v>
      </c>
      <c r="G28" s="43">
        <v>0.02</v>
      </c>
      <c r="H28" s="23">
        <f t="shared" si="2"/>
        <v>6768</v>
      </c>
      <c r="I28" s="5"/>
      <c r="J28" s="33"/>
      <c r="K28" s="5"/>
      <c r="L28" s="5"/>
      <c r="M28" s="5"/>
    </row>
    <row r="29" spans="1:13" x14ac:dyDescent="0.25">
      <c r="A29" s="12">
        <v>25</v>
      </c>
      <c r="B29" s="40" t="s">
        <v>40</v>
      </c>
      <c r="C29" s="19">
        <v>14500</v>
      </c>
      <c r="D29" s="41">
        <v>660</v>
      </c>
      <c r="E29" s="41">
        <v>30</v>
      </c>
      <c r="F29" s="41">
        <f t="shared" si="3"/>
        <v>710</v>
      </c>
      <c r="G29" s="45">
        <v>0.02</v>
      </c>
      <c r="H29" s="23">
        <f t="shared" si="2"/>
        <v>6768</v>
      </c>
      <c r="I29" s="5"/>
      <c r="J29" s="33"/>
      <c r="K29" s="5"/>
      <c r="L29" s="5"/>
      <c r="M29" s="5"/>
    </row>
    <row r="30" spans="1:13" x14ac:dyDescent="0.25">
      <c r="A30" s="12">
        <v>26</v>
      </c>
      <c r="B30" s="38" t="s">
        <v>41</v>
      </c>
      <c r="C30" s="19">
        <v>6300</v>
      </c>
      <c r="D30" s="41">
        <v>720</v>
      </c>
      <c r="E30" s="41">
        <v>30</v>
      </c>
      <c r="F30" s="41">
        <f t="shared" si="3"/>
        <v>770</v>
      </c>
      <c r="G30" s="44">
        <v>0.05</v>
      </c>
      <c r="H30" s="23">
        <f t="shared" si="2"/>
        <v>16920</v>
      </c>
      <c r="I30" s="5"/>
      <c r="J30" s="33"/>
      <c r="K30" s="5"/>
      <c r="L30" s="5"/>
      <c r="M30" s="5"/>
    </row>
    <row r="31" spans="1:13" s="5" customFormat="1" x14ac:dyDescent="0.25">
      <c r="A31" s="12"/>
      <c r="B31" s="8"/>
      <c r="C31" s="19"/>
      <c r="D31" s="18"/>
      <c r="E31" s="10"/>
      <c r="F31" s="18"/>
      <c r="G31" s="14"/>
      <c r="H31" s="23"/>
      <c r="J31" s="33"/>
    </row>
    <row r="32" spans="1:13" s="4" customFormat="1" ht="15" x14ac:dyDescent="0.25">
      <c r="A32" s="24"/>
      <c r="B32" s="25" t="s">
        <v>9</v>
      </c>
      <c r="C32" s="23">
        <f>SUM(C5:C31)</f>
        <v>338400</v>
      </c>
      <c r="D32" s="23"/>
      <c r="E32" s="23"/>
      <c r="F32" s="10"/>
      <c r="G32" s="26"/>
      <c r="H32" s="10"/>
    </row>
    <row r="33" spans="1:8" s="4" customFormat="1" ht="15.6" thickBot="1" x14ac:dyDescent="0.3">
      <c r="A33" s="5"/>
      <c r="B33" s="27" t="s">
        <v>10</v>
      </c>
      <c r="C33" s="28">
        <f>C32*0.2</f>
        <v>67680</v>
      </c>
      <c r="D33" s="29"/>
      <c r="E33" s="29"/>
      <c r="F33" s="9"/>
      <c r="G33" s="5"/>
      <c r="H33" s="5"/>
    </row>
    <row r="34" spans="1:8" s="4" customFormat="1" ht="15.6" thickBot="1" x14ac:dyDescent="0.3">
      <c r="A34" s="5"/>
      <c r="B34" s="30" t="s">
        <v>11</v>
      </c>
      <c r="C34" s="31">
        <f>SUM(C32:C33)</f>
        <v>406080</v>
      </c>
      <c r="D34" s="32"/>
      <c r="E34" s="32"/>
      <c r="F34" s="1"/>
      <c r="G34" s="5"/>
      <c r="H34" s="5"/>
    </row>
    <row r="38" spans="1:8" x14ac:dyDescent="0.25">
      <c r="A38" s="5"/>
      <c r="B38" s="5" t="s">
        <v>12</v>
      </c>
      <c r="C38" s="5" t="s">
        <v>13</v>
      </c>
      <c r="D38" s="5"/>
      <c r="E38" s="5"/>
      <c r="F38" s="5"/>
      <c r="G38" s="5"/>
      <c r="H38" s="5"/>
    </row>
    <row r="40" spans="1:8" ht="26.4" x14ac:dyDescent="0.25">
      <c r="A40" s="5"/>
      <c r="B40" s="13" t="s">
        <v>14</v>
      </c>
      <c r="C40" s="5"/>
      <c r="D40" s="5"/>
      <c r="E40" s="5"/>
      <c r="F40" s="5"/>
      <c r="G40" s="5"/>
      <c r="H40" s="5"/>
    </row>
    <row r="41" spans="1:8" ht="39.6" x14ac:dyDescent="0.25">
      <c r="A41" s="5"/>
      <c r="B41" s="20" t="s">
        <v>15</v>
      </c>
      <c r="C41" s="13"/>
      <c r="D41" s="13"/>
      <c r="E41" s="13"/>
      <c r="F41" s="13"/>
      <c r="G41" s="13"/>
      <c r="H41" s="5"/>
    </row>
    <row r="42" spans="1:8" x14ac:dyDescent="0.25">
      <c r="A42" s="5"/>
      <c r="B42" s="7"/>
      <c r="C42" s="5"/>
      <c r="D42" s="5"/>
      <c r="E42" s="5"/>
      <c r="F42" s="5"/>
      <c r="G42" s="5"/>
      <c r="H42" s="5"/>
    </row>
    <row r="43" spans="1:8" x14ac:dyDescent="0.25">
      <c r="A43" s="5"/>
      <c r="B43" s="7"/>
      <c r="C43" s="5"/>
      <c r="D43" s="5"/>
      <c r="E43" s="5"/>
      <c r="F43" s="5"/>
      <c r="G43" s="5"/>
      <c r="H43" s="5"/>
    </row>
  </sheetData>
  <mergeCells count="6">
    <mergeCell ref="F1:H1"/>
    <mergeCell ref="G23:G24"/>
    <mergeCell ref="D23:D24"/>
    <mergeCell ref="E23:E24"/>
    <mergeCell ref="F23:F24"/>
    <mergeCell ref="H23:H24"/>
  </mergeCells>
  <phoneticPr fontId="0" type="noConversion"/>
  <pageMargins left="0.94488188976377963" right="0.39370078740157483" top="0.98425196850393704" bottom="0.98425196850393704" header="0.51181102362204722" footer="0.51181102362204722"/>
  <pageSetup paperSize="9" scale="84" fitToHeight="0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a7c26f75-7cc1-4752-9837-03f9ac72e1a4" xsi:nil="true"/>
    <Protsessijuht xmlns="a7c26f75-7cc1-4752-9837-03f9ac72e1a4">
      <UserInfo>
        <DisplayName/>
        <AccountId xsi:nil="true"/>
        <AccountType/>
      </UserInfo>
    </Protsessijuht>
    <Kirjeldus xmlns="a7c26f75-7cc1-4752-9837-03f9ac72e1a4" xsi:nil="true"/>
    <Kinnitamise_x002f_kehtivuseaeg xmlns="a7c26f75-7cc1-4752-9837-03f9ac72e1a4" xsi:nil="true"/>
    <Eelmineverisoon xmlns="a7c26f75-7cc1-4752-9837-03f9ac72e1a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1" ma:contentTypeDescription="Create a new document." ma:contentTypeScope="" ma:versionID="9a8f83e81d0e696f2aa1d8de2750ccc2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5be24fd874f64794c049b6b35d7fe5d4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B9A450-F4AD-4916-A364-92EB31D29FE0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a7c26f75-7cc1-4752-9837-03f9ac72e1a4"/>
    <ds:schemaRef ds:uri="http://purl.org/dc/terms/"/>
    <ds:schemaRef ds:uri="http://schemas.openxmlformats.org/package/2006/metadata/core-properties"/>
    <ds:schemaRef ds:uri="31e09457-c9db-4f10-be3d-ec75c880b27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739E4DD-CFF1-4592-8CF9-FC3A14DE8B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c26f75-7cc1-4752-9837-03f9ac72e1a4"/>
    <ds:schemaRef ds:uri="31e09457-c9db-4f10-be3d-ec75c880b2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545914-3876-4633-BA43-264B14FA04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4</vt:lpstr>
    </vt:vector>
  </TitlesOfParts>
  <Manager/>
  <Company>Maanteeamet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Jüri Valtna</dc:creator>
  <cp:keywords/>
  <dc:description/>
  <cp:lastModifiedBy>Dell</cp:lastModifiedBy>
  <cp:revision/>
  <dcterms:created xsi:type="dcterms:W3CDTF">2004-11-03T08:29:00Z</dcterms:created>
  <dcterms:modified xsi:type="dcterms:W3CDTF">2022-05-09T06:43:30Z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</Properties>
</file>